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Szikora Mária\Documents\STATEK\"/>
    </mc:Choice>
  </mc:AlternateContent>
  <xr:revisionPtr revIDLastSave="0" documentId="13_ncr:1_{4695B80E-8600-48BE-9FD2-3D61D6F0AA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7" i="1"/>
  <c r="C14" i="1"/>
  <c r="C12" i="1"/>
  <c r="C11" i="1"/>
  <c r="C10" i="1"/>
  <c r="C8" i="1"/>
  <c r="A21" i="1" l="1"/>
  <c r="A22" i="1" s="1"/>
  <c r="A23" i="1" s="1"/>
  <c r="A24" i="1" s="1"/>
  <c r="C15" i="1" l="1"/>
  <c r="C18" i="1" s="1"/>
  <c r="A4" i="1"/>
  <c r="A5" i="1" s="1"/>
  <c r="A6" i="1" s="1"/>
  <c r="A7" i="1" s="1"/>
  <c r="A8" i="1" s="1"/>
  <c r="A9" i="1" s="1"/>
  <c r="A10" i="1" s="1"/>
  <c r="A11" i="1" s="1"/>
  <c r="A12" i="1" s="1"/>
  <c r="A15" i="1" s="1"/>
  <c r="A16" i="1" s="1"/>
</calcChain>
</file>

<file path=xl/sharedStrings.xml><?xml version="1.0" encoding="utf-8"?>
<sst xmlns="http://schemas.openxmlformats.org/spreadsheetml/2006/main" count="26" uniqueCount="26">
  <si>
    <t>MEGNEVEZÉS</t>
  </si>
  <si>
    <t>ADAT</t>
  </si>
  <si>
    <t>Foglalkoztatottak átlagos statisztikai állományi létszáma (fő)</t>
  </si>
  <si>
    <t>Átlagos létszám havi 60 órát el nem érőkkel együtt (fő)</t>
  </si>
  <si>
    <t>Megbízási jogviszonyban foglalkoztatottok átlagos létszáma (fő)</t>
  </si>
  <si>
    <t>Sorszám</t>
  </si>
  <si>
    <t>Időbér összesen (Ft)</t>
  </si>
  <si>
    <t>Teljesítménybér összesen (Ft)</t>
  </si>
  <si>
    <t>Tiszteletdíj összesen (Ft)</t>
  </si>
  <si>
    <t>Adóköteles költségtérítés összesen (Ft)</t>
  </si>
  <si>
    <t>Betegszabadság juttatás (Ft)</t>
  </si>
  <si>
    <t>Megbízási díjak összesen (Ft)</t>
  </si>
  <si>
    <t>Adómentes költségtérítés összesen (Ft)</t>
  </si>
  <si>
    <t>A bruttó keresetből:</t>
  </si>
  <si>
    <t>Ügyvezető bruttó keresete összesen (Ft)</t>
  </si>
  <si>
    <t>Gazdasági vezető bruttó keresete összesen (Ft)</t>
  </si>
  <si>
    <t>FB elnök tiszteletdíja összesen (Ft)</t>
  </si>
  <si>
    <t>2 fő FB tag tiszteletdíja összesen (Ft)</t>
  </si>
  <si>
    <t>1 fő szakmai vezető bruttó keresete összesen (Ft)</t>
  </si>
  <si>
    <t>Kiegészítő fizetések (távolléti díjak, szabadság megváltások) összesen (Ft)</t>
  </si>
  <si>
    <t>Jutalom, prémium, helyettesítési díj, túlmunka díjazása,hallgatói munkadíj, felmentési díj, napidíj, végkielégítés (Ft)</t>
  </si>
  <si>
    <t>Bruttó kereset összesen (Ft) 4+5+6+7+8+9+10+11+12+13</t>
  </si>
  <si>
    <t>Személyi juttatások összesen (Ft) 13+14+15</t>
  </si>
  <si>
    <t>Ingatlanbérbeadás díja (Ft)</t>
  </si>
  <si>
    <t>Egyéb juttatások (SZÉP kártya, Iskolakezdési támogatás)összesen (Ft)</t>
  </si>
  <si>
    <t>A STATEK Kft. létszám és juttatás adatai 2024. I-IV. negyedévre vonatkozóan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</si>
</sst>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t_-;\-* #,##0.00\ _F_t_-;_-* &quot;-&quot;??\ _F_t_-;_-@_-"/>
    <numFmt numFmtId="165" formatCode="_-* #,##0\ _F_t_-;\-* #,##0\ _F_t_-;_-* &quot;-&quot;??\ _F_t_-;_-@_-"/>
    <numFmt numFmtId="166" formatCode="0.0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165" fontId="0" fillId="0" borderId="0" xfId="1" applyNumberFormat="1" applyFont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5" fontId="0" fillId="0" borderId="6" xfId="1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wrapText="1"/>
    </xf>
    <xf numFmtId="165" fontId="0" fillId="0" borderId="9" xfId="1" applyNumberFormat="1" applyFont="1" applyBorder="1" applyAlignment="1">
      <alignment vertical="center"/>
    </xf>
    <xf numFmtId="0" fontId="0" fillId="0" borderId="11" xfId="0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165" fontId="0" fillId="0" borderId="4" xfId="1" applyNumberFormat="1" applyFont="1" applyBorder="1" applyAlignment="1">
      <alignment horizontal="right" vertical="center"/>
    </xf>
    <xf numFmtId="0" fontId="0" fillId="0" borderId="8" xfId="0" applyBorder="1"/>
    <xf numFmtId="0" fontId="2" fillId="2" borderId="10" xfId="0" applyFont="1" applyFill="1" applyBorder="1" applyAlignment="1">
      <alignment horizontal="center" vertical="center"/>
    </xf>
    <xf numFmtId="165" fontId="0" fillId="2" borderId="12" xfId="1" applyNumberFormat="1" applyFont="1" applyFill="1" applyBorder="1" applyAlignment="1">
      <alignment vertical="center"/>
    </xf>
    <xf numFmtId="0" fontId="0" fillId="0" borderId="11" xfId="0" applyBorder="1" applyAlignment="1">
      <alignment horizontal="left" vertical="center" wrapText="1"/>
    </xf>
    <xf numFmtId="165" fontId="0" fillId="0" borderId="12" xfId="1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7" xfId="0" applyBorder="1"/>
    <xf numFmtId="165" fontId="0" fillId="0" borderId="18" xfId="1" applyNumberFormat="1" applyFont="1" applyBorder="1" applyAlignment="1">
      <alignment vertical="center"/>
    </xf>
    <xf numFmtId="0" fontId="0" fillId="0" borderId="19" xfId="0" applyBorder="1" applyAlignment="1">
      <alignment wrapText="1"/>
    </xf>
    <xf numFmtId="165" fontId="0" fillId="0" borderId="20" xfId="1" applyNumberFormat="1" applyFont="1" applyBorder="1" applyAlignment="1">
      <alignment vertical="center"/>
    </xf>
    <xf numFmtId="0" fontId="0" fillId="0" borderId="14" xfId="0" applyBorder="1" applyAlignment="1">
      <alignment wrapText="1"/>
    </xf>
    <xf numFmtId="165" fontId="0" fillId="0" borderId="15" xfId="1" applyNumberFormat="1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tabSelected="1" zoomScaleNormal="100" workbookViewId="0">
      <selection activeCell="C25" sqref="C25"/>
    </sheetView>
  </sheetViews>
  <sheetFormatPr defaultRowHeight="15" x14ac:dyDescent="0.25"/>
  <cols>
    <col min="2" max="2" width="32.28515625" customWidth="1"/>
    <col min="3" max="3" width="16.7109375" customWidth="1"/>
  </cols>
  <sheetData>
    <row r="1" spans="1:3" ht="53.25" customHeight="1" thickBot="1" x14ac:dyDescent="0.3">
      <c r="A1" s="36" t="s">
        <v>25</v>
      </c>
      <c r="B1" s="36"/>
      <c r="C1" s="36"/>
    </row>
    <row r="2" spans="1:3" ht="24.75" customHeight="1" thickBot="1" x14ac:dyDescent="0.3">
      <c r="A2" s="24" t="s">
        <v>5</v>
      </c>
      <c r="B2" s="25" t="s">
        <v>0</v>
      </c>
      <c r="C2" s="26" t="s">
        <v>1</v>
      </c>
    </row>
    <row r="3" spans="1:3" ht="32.25" customHeight="1" x14ac:dyDescent="0.25">
      <c r="A3" s="13">
        <v>1</v>
      </c>
      <c r="B3" s="14" t="s">
        <v>2</v>
      </c>
      <c r="C3" s="15">
        <v>353.6</v>
      </c>
    </row>
    <row r="4" spans="1:3" ht="33.75" customHeight="1" x14ac:dyDescent="0.25">
      <c r="A4" s="7">
        <f>A3+1</f>
        <v>2</v>
      </c>
      <c r="B4" s="3" t="s">
        <v>3</v>
      </c>
      <c r="C4" s="27">
        <v>372</v>
      </c>
    </row>
    <row r="5" spans="1:3" ht="29.25" customHeight="1" thickBot="1" x14ac:dyDescent="0.3">
      <c r="A5" s="9">
        <f t="shared" ref="A5:A24" si="0">A4+1</f>
        <v>3</v>
      </c>
      <c r="B5" s="10" t="s">
        <v>4</v>
      </c>
      <c r="C5" s="16">
        <v>43.2</v>
      </c>
    </row>
    <row r="6" spans="1:3" ht="28.5" customHeight="1" x14ac:dyDescent="0.25">
      <c r="A6" s="6">
        <f t="shared" si="0"/>
        <v>4</v>
      </c>
      <c r="B6" s="17" t="s">
        <v>6</v>
      </c>
      <c r="C6" s="18">
        <v>443230210</v>
      </c>
    </row>
    <row r="7" spans="1:3" ht="59.25" customHeight="1" x14ac:dyDescent="0.25">
      <c r="A7" s="7">
        <f>A6+1</f>
        <v>5</v>
      </c>
      <c r="B7" s="22" t="s">
        <v>20</v>
      </c>
      <c r="C7" s="23">
        <f>3245000+560000+2090000+12000+196210+72753+34729+5176725+6724916</f>
        <v>18112333</v>
      </c>
    </row>
    <row r="8" spans="1:3" ht="22.5" customHeight="1" x14ac:dyDescent="0.25">
      <c r="A8" s="7">
        <f t="shared" si="0"/>
        <v>6</v>
      </c>
      <c r="B8" s="4" t="s">
        <v>7</v>
      </c>
      <c r="C8" s="8">
        <f>53333-91191+25399559+9778416+46531460+285200+497386040</f>
        <v>579342817</v>
      </c>
    </row>
    <row r="9" spans="1:3" ht="22.5" customHeight="1" x14ac:dyDescent="0.25">
      <c r="A9" s="7">
        <f t="shared" si="0"/>
        <v>7</v>
      </c>
      <c r="B9" s="4" t="s">
        <v>8</v>
      </c>
      <c r="C9" s="8">
        <v>5040000</v>
      </c>
    </row>
    <row r="10" spans="1:3" ht="32.25" customHeight="1" x14ac:dyDescent="0.25">
      <c r="A10" s="7">
        <f t="shared" si="0"/>
        <v>8</v>
      </c>
      <c r="B10" s="3" t="s">
        <v>9</v>
      </c>
      <c r="C10" s="8">
        <f>1276841+2488</f>
        <v>1279329</v>
      </c>
    </row>
    <row r="11" spans="1:3" ht="48.75" customHeight="1" x14ac:dyDescent="0.25">
      <c r="A11" s="7">
        <f t="shared" si="0"/>
        <v>9</v>
      </c>
      <c r="B11" s="4" t="s">
        <v>19</v>
      </c>
      <c r="C11" s="8">
        <f>7144118+31500+221734+134759078+42093+313536+6833843-24188</f>
        <v>149321714</v>
      </c>
    </row>
    <row r="12" spans="1:3" ht="19.5" customHeight="1" x14ac:dyDescent="0.25">
      <c r="A12" s="7">
        <f t="shared" si="0"/>
        <v>10</v>
      </c>
      <c r="B12" s="5" t="s">
        <v>10</v>
      </c>
      <c r="C12" s="8">
        <f>5519914+514219+31628+8051</f>
        <v>6073812</v>
      </c>
    </row>
    <row r="13" spans="1:3" ht="19.5" customHeight="1" x14ac:dyDescent="0.25">
      <c r="A13" s="28">
        <v>11</v>
      </c>
      <c r="B13" s="29" t="s">
        <v>23</v>
      </c>
      <c r="C13" s="30">
        <v>2400000</v>
      </c>
    </row>
    <row r="14" spans="1:3" ht="19.5" customHeight="1" thickBot="1" x14ac:dyDescent="0.3">
      <c r="A14" s="9">
        <v>12</v>
      </c>
      <c r="B14" s="19" t="s">
        <v>11</v>
      </c>
      <c r="C14" s="11">
        <f>6070000+44404600</f>
        <v>50474600</v>
      </c>
    </row>
    <row r="15" spans="1:3" ht="29.25" customHeight="1" x14ac:dyDescent="0.25">
      <c r="A15" s="24">
        <f t="shared" si="0"/>
        <v>13</v>
      </c>
      <c r="B15" s="33" t="s">
        <v>21</v>
      </c>
      <c r="C15" s="34">
        <f>SUM(C6:C14)</f>
        <v>1255274815</v>
      </c>
    </row>
    <row r="16" spans="1:3" ht="34.5" customHeight="1" x14ac:dyDescent="0.25">
      <c r="A16" s="7">
        <f t="shared" si="0"/>
        <v>14</v>
      </c>
      <c r="B16" s="3" t="s">
        <v>12</v>
      </c>
      <c r="C16" s="8">
        <v>109868074</v>
      </c>
    </row>
    <row r="17" spans="1:3" ht="44.25" customHeight="1" x14ac:dyDescent="0.25">
      <c r="A17" s="7">
        <v>15</v>
      </c>
      <c r="B17" s="3" t="s">
        <v>24</v>
      </c>
      <c r="C17" s="8">
        <f>3943135+23326875</f>
        <v>27270010</v>
      </c>
    </row>
    <row r="18" spans="1:3" ht="27" customHeight="1" thickBot="1" x14ac:dyDescent="0.3">
      <c r="A18" s="35">
        <v>16</v>
      </c>
      <c r="B18" s="31" t="s">
        <v>22</v>
      </c>
      <c r="C18" s="32">
        <f>C15+C16+C17</f>
        <v>1392412899</v>
      </c>
    </row>
    <row r="19" spans="1:3" x14ac:dyDescent="0.25">
      <c r="A19" s="20"/>
      <c r="B19" s="12" t="s">
        <v>13</v>
      </c>
      <c r="C19" s="21"/>
    </row>
    <row r="20" spans="1:3" ht="30" x14ac:dyDescent="0.25">
      <c r="A20" s="7">
        <v>17</v>
      </c>
      <c r="B20" s="3" t="s">
        <v>14</v>
      </c>
      <c r="C20" s="8">
        <v>15600000</v>
      </c>
    </row>
    <row r="21" spans="1:3" ht="30" x14ac:dyDescent="0.25">
      <c r="A21" s="7">
        <f t="shared" si="0"/>
        <v>18</v>
      </c>
      <c r="B21" s="3" t="s">
        <v>15</v>
      </c>
      <c r="C21" s="8">
        <v>13800000</v>
      </c>
    </row>
    <row r="22" spans="1:3" ht="24" customHeight="1" x14ac:dyDescent="0.25">
      <c r="A22" s="7">
        <f t="shared" si="0"/>
        <v>19</v>
      </c>
      <c r="B22" s="3" t="s">
        <v>16</v>
      </c>
      <c r="C22" s="8">
        <v>1920000</v>
      </c>
    </row>
    <row r="23" spans="1:3" ht="30" customHeight="1" x14ac:dyDescent="0.25">
      <c r="A23" s="7">
        <f t="shared" si="0"/>
        <v>20</v>
      </c>
      <c r="B23" s="3" t="s">
        <v>17</v>
      </c>
      <c r="C23" s="8">
        <v>3120000</v>
      </c>
    </row>
    <row r="24" spans="1:3" ht="30.75" customHeight="1" thickBot="1" x14ac:dyDescent="0.3">
      <c r="A24" s="9">
        <f t="shared" si="0"/>
        <v>21</v>
      </c>
      <c r="B24" s="10" t="s">
        <v>18</v>
      </c>
      <c r="C24" s="11">
        <v>12034286</v>
      </c>
    </row>
    <row r="25" spans="1:3" x14ac:dyDescent="0.25">
      <c r="A25" s="1"/>
      <c r="C25" s="2"/>
    </row>
    <row r="26" spans="1:3" x14ac:dyDescent="0.25">
      <c r="C26" s="2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Szikora Mária</dc:creator>
  <cp:lastModifiedBy>Lajos Major</cp:lastModifiedBy>
  <dcterms:created xsi:type="dcterms:W3CDTF">2018-11-13T09:04:47Z</dcterms:created>
  <dcterms:modified xsi:type="dcterms:W3CDTF">2025-02-04T13:14:17Z</dcterms:modified>
</cp:coreProperties>
</file>